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Ivana\Računovodstvo i financije\Financijski izvještaji\2026\Financijski izvještaji I-IX\OPĆINA\"/>
    </mc:Choice>
  </mc:AlternateContent>
  <xr:revisionPtr revIDLastSave="0" documentId="13_ncr:1_{55C525A4-C145-4CDE-AFBB-99DC53366FA5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E6" i="81" s="1"/>
  <c r="D14" i="81"/>
  <c r="D6" i="81" s="1"/>
  <c r="E11" i="81"/>
  <c r="D11" i="81"/>
  <c r="E8" i="81"/>
  <c r="D8" i="81"/>
  <c r="E7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E19" i="80" s="1"/>
  <c r="E6" i="80" s="1"/>
  <c r="D25" i="80"/>
  <c r="E20" i="80"/>
  <c r="D20" i="80"/>
  <c r="D19" i="80"/>
  <c r="E14" i="80"/>
  <c r="D14" i="80"/>
  <c r="E11" i="80"/>
  <c r="D11" i="80"/>
  <c r="E8" i="80"/>
  <c r="D8" i="80"/>
  <c r="E7" i="80"/>
  <c r="D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E187" i="75" s="1"/>
  <c r="D188" i="75"/>
  <c r="D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D123" i="75"/>
  <c r="E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E4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D45" i="74" s="1"/>
  <c r="D44" i="74" s="1"/>
  <c r="E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D234" i="73"/>
  <c r="D233" i="73" s="1"/>
  <c r="D187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E187" i="73" s="1"/>
  <c r="D188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 s="1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E56" i="73" s="1"/>
  <c r="E44" i="73" s="1"/>
  <c r="D70" i="73"/>
  <c r="D56" i="73" s="1"/>
  <c r="D44" i="73" s="1"/>
  <c r="E62" i="73"/>
  <c r="D62" i="73"/>
  <c r="E57" i="73"/>
  <c r="D57" i="73"/>
  <c r="E52" i="73"/>
  <c r="D52" i="73"/>
  <c r="E46" i="73"/>
  <c r="D46" i="73"/>
  <c r="E45" i="73"/>
  <c r="D45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E44" i="71" s="1"/>
  <c r="D95" i="71"/>
  <c r="D94" i="71" s="1"/>
  <c r="D44" i="71" s="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D113" i="69" s="1"/>
  <c r="D44" i="69" s="1"/>
  <c r="E113" i="69"/>
  <c r="E108" i="69"/>
  <c r="E94" i="69" s="1"/>
  <c r="D108" i="69"/>
  <c r="E100" i="69"/>
  <c r="D100" i="69"/>
  <c r="E95" i="69"/>
  <c r="D95" i="69"/>
  <c r="D94" i="69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E46" i="69"/>
  <c r="E45" i="69" s="1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E6" i="69" s="1"/>
  <c r="D20" i="69"/>
  <c r="D19" i="69"/>
  <c r="E14" i="69"/>
  <c r="D14" i="69"/>
  <c r="E11" i="69"/>
  <c r="D11" i="69"/>
  <c r="E8" i="69"/>
  <c r="D8" i="69"/>
  <c r="E7" i="69"/>
  <c r="D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D44" i="67" s="1"/>
  <c r="E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D56" i="67"/>
  <c r="E52" i="67"/>
  <c r="D52" i="67"/>
  <c r="E46" i="67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D19" i="67"/>
  <c r="E14" i="67"/>
  <c r="D14" i="67"/>
  <c r="E11" i="67"/>
  <c r="D11" i="67"/>
  <c r="E8" i="67"/>
  <c r="D8" i="67"/>
  <c r="E7" i="67"/>
  <c r="D7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G374" i="68" s="1"/>
  <c r="G371" i="68" s="1"/>
  <c r="F382" i="68"/>
  <c r="F374" i="68" s="1"/>
  <c r="F371" i="68" s="1"/>
  <c r="E382" i="68"/>
  <c r="D382" i="68"/>
  <c r="I381" i="68"/>
  <c r="H381" i="68"/>
  <c r="J381" i="68" s="1"/>
  <c r="G381" i="68"/>
  <c r="F381" i="68"/>
  <c r="E381" i="68"/>
  <c r="D381" i="68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D375" i="68"/>
  <c r="H375" i="68" s="1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D358" i="68"/>
  <c r="G357" i="68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G327" i="68"/>
  <c r="F327" i="68"/>
  <c r="E327" i="68"/>
  <c r="D327" i="68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G266" i="68" s="1"/>
  <c r="G245" i="68" s="1"/>
  <c r="G244" i="68" s="1"/>
  <c r="F273" i="68"/>
  <c r="E273" i="68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D267" i="68"/>
  <c r="H267" i="68" s="1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D247" i="68"/>
  <c r="H247" i="68" s="1"/>
  <c r="G246" i="68"/>
  <c r="F246" i="68"/>
  <c r="E246" i="68"/>
  <c r="D246" i="68"/>
  <c r="D245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G220" i="68"/>
  <c r="G200" i="68" s="1"/>
  <c r="G187" i="68" s="1"/>
  <c r="F220" i="68"/>
  <c r="F200" i="68" s="1"/>
  <c r="F187" i="68" s="1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D203" i="68"/>
  <c r="H203" i="68" s="1"/>
  <c r="J203" i="68" s="1"/>
  <c r="G202" i="68"/>
  <c r="F202" i="68"/>
  <c r="E202" i="68"/>
  <c r="I202" i="68" s="1"/>
  <c r="D202" i="68"/>
  <c r="H202" i="68" s="1"/>
  <c r="G201" i="68"/>
  <c r="F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D190" i="68"/>
  <c r="G189" i="68"/>
  <c r="F189" i="68"/>
  <c r="G188" i="68"/>
  <c r="F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D182" i="68"/>
  <c r="H182" i="68" s="1"/>
  <c r="G181" i="68"/>
  <c r="F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H176" i="68" s="1"/>
  <c r="G175" i="68"/>
  <c r="F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G166" i="68" s="1"/>
  <c r="G165" i="68" s="1"/>
  <c r="F167" i="68"/>
  <c r="F166" i="68" s="1"/>
  <c r="F165" i="68" s="1"/>
  <c r="E167" i="68"/>
  <c r="D167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D115" i="68"/>
  <c r="H115" i="68" s="1"/>
  <c r="G114" i="68"/>
  <c r="F114" i="68"/>
  <c r="F113" i="68" s="1"/>
  <c r="E114" i="68"/>
  <c r="E113" i="68" s="1"/>
  <c r="D114" i="68"/>
  <c r="D113" i="68" s="1"/>
  <c r="G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H63" i="68" s="1"/>
  <c r="G62" i="68"/>
  <c r="F62" i="68"/>
  <c r="D62" i="68"/>
  <c r="G61" i="68"/>
  <c r="F61" i="68"/>
  <c r="E61" i="68"/>
  <c r="D61" i="68"/>
  <c r="G60" i="68"/>
  <c r="F60" i="68"/>
  <c r="E60" i="68"/>
  <c r="D60" i="68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H58" i="68" s="1"/>
  <c r="G55" i="68"/>
  <c r="F55" i="68"/>
  <c r="E55" i="68"/>
  <c r="I55" i="68" s="1"/>
  <c r="D55" i="68"/>
  <c r="H55" i="68" s="1"/>
  <c r="J55" i="68" s="1"/>
  <c r="G54" i="68"/>
  <c r="G52" i="68" s="1"/>
  <c r="G45" i="68" s="1"/>
  <c r="F54" i="68"/>
  <c r="E54" i="68"/>
  <c r="E52" i="68" s="1"/>
  <c r="D54" i="68"/>
  <c r="H54" i="68" s="1"/>
  <c r="J54" i="68" s="1"/>
  <c r="G53" i="68"/>
  <c r="F53" i="68"/>
  <c r="E53" i="68"/>
  <c r="I53" i="68" s="1"/>
  <c r="D53" i="68"/>
  <c r="H53" i="68" s="1"/>
  <c r="F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D48" i="68"/>
  <c r="H48" i="68" s="1"/>
  <c r="J48" i="68" s="1"/>
  <c r="G47" i="68"/>
  <c r="F47" i="68"/>
  <c r="E47" i="68"/>
  <c r="D47" i="68"/>
  <c r="H47" i="68" s="1"/>
  <c r="G46" i="68"/>
  <c r="F46" i="68"/>
  <c r="D46" i="68"/>
  <c r="F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G19" i="68" s="1"/>
  <c r="G6" i="68" s="1"/>
  <c r="F26" i="68"/>
  <c r="E26" i="68"/>
  <c r="E25" i="68" s="1"/>
  <c r="E19" i="68" s="1"/>
  <c r="E6" i="68" s="1"/>
  <c r="D26" i="68"/>
  <c r="H26" i="68" s="1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E20" i="68" s="1"/>
  <c r="D21" i="68"/>
  <c r="H21" i="68" s="1"/>
  <c r="G20" i="68"/>
  <c r="F20" i="68"/>
  <c r="D20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F6" i="68"/>
  <c r="D6" i="68"/>
  <c r="J425" i="68" l="1"/>
  <c r="I358" i="68"/>
  <c r="I357" i="68" s="1"/>
  <c r="E357" i="68"/>
  <c r="H358" i="68"/>
  <c r="D357" i="68"/>
  <c r="I203" i="68"/>
  <c r="I201" i="68" s="1"/>
  <c r="I200" i="68" s="1"/>
  <c r="E201" i="68"/>
  <c r="E200" i="68" s="1"/>
  <c r="E56" i="69"/>
  <c r="I63" i="68"/>
  <c r="I62" i="68" s="1"/>
  <c r="E62" i="68"/>
  <c r="E44" i="69"/>
  <c r="I47" i="68"/>
  <c r="E46" i="68"/>
  <c r="E45" i="68" s="1"/>
  <c r="E56" i="67"/>
  <c r="I54" i="68"/>
  <c r="I52" i="68" s="1"/>
  <c r="E45" i="67"/>
  <c r="E44" i="67" s="1"/>
  <c r="I48" i="68"/>
  <c r="I46" i="68" s="1"/>
  <c r="E19" i="67"/>
  <c r="E6" i="67" s="1"/>
  <c r="I26" i="68"/>
  <c r="I25" i="68" s="1"/>
  <c r="I21" i="68"/>
  <c r="I20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I382" i="68"/>
  <c r="I374" i="68" s="1"/>
  <c r="E374" i="68"/>
  <c r="E371" i="68" s="1"/>
  <c r="I371" i="68" s="1"/>
  <c r="D374" i="68"/>
  <c r="D371" i="68" s="1"/>
  <c r="H371" i="68" s="1"/>
  <c r="J371" i="68" s="1"/>
  <c r="H382" i="68"/>
  <c r="J382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3" i="68"/>
  <c r="H352" i="68"/>
  <c r="J352" i="68" s="1"/>
  <c r="J348" i="68"/>
  <c r="H347" i="68"/>
  <c r="J347" i="68" s="1"/>
  <c r="J339" i="68"/>
  <c r="H338" i="68"/>
  <c r="J338" i="68" s="1"/>
  <c r="I328" i="68"/>
  <c r="E325" i="68"/>
  <c r="D325" i="68"/>
  <c r="H328" i="68"/>
  <c r="J328" i="68" s="1"/>
  <c r="G325" i="68"/>
  <c r="I327" i="68"/>
  <c r="I325" i="68" s="1"/>
  <c r="F325" i="68"/>
  <c r="H327" i="68"/>
  <c r="J326" i="68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H273" i="68"/>
  <c r="J273" i="68" s="1"/>
  <c r="F266" i="68"/>
  <c r="F245" i="68" s="1"/>
  <c r="F244" i="68" s="1"/>
  <c r="E266" i="68"/>
  <c r="E245" i="68" s="1"/>
  <c r="E244" i="68" s="1"/>
  <c r="I273" i="68"/>
  <c r="I266" i="68" s="1"/>
  <c r="I245" i="68" s="1"/>
  <c r="I244" i="68" s="1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H237" i="68"/>
  <c r="J237" i="68" s="1"/>
  <c r="J238" i="68"/>
  <c r="J235" i="68"/>
  <c r="H234" i="68"/>
  <c r="J229" i="68"/>
  <c r="H228" i="68"/>
  <c r="J228" i="68" s="1"/>
  <c r="J226" i="68"/>
  <c r="H225" i="68"/>
  <c r="J225" i="68" s="1"/>
  <c r="D220" i="68"/>
  <c r="D200" i="68" s="1"/>
  <c r="H221" i="68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I190" i="68"/>
  <c r="I189" i="68" s="1"/>
  <c r="I188" i="68" s="1"/>
  <c r="I187" i="68" s="1"/>
  <c r="E189" i="68"/>
  <c r="E188" i="68" s="1"/>
  <c r="E187" i="68" s="1"/>
  <c r="H190" i="68"/>
  <c r="D189" i="68"/>
  <c r="D188" i="68" s="1"/>
  <c r="E181" i="68"/>
  <c r="I182" i="68"/>
  <c r="I181" i="68" s="1"/>
  <c r="H181" i="68"/>
  <c r="J181" i="68" s="1"/>
  <c r="J182" i="68"/>
  <c r="E175" i="68"/>
  <c r="I176" i="68"/>
  <c r="I175" i="68" s="1"/>
  <c r="H175" i="68"/>
  <c r="J175" i="68" s="1"/>
  <c r="J176" i="68"/>
  <c r="J171" i="68"/>
  <c r="H170" i="68"/>
  <c r="J170" i="68" s="1"/>
  <c r="I167" i="68"/>
  <c r="I166" i="68" s="1"/>
  <c r="I165" i="68" s="1"/>
  <c r="E166" i="68"/>
  <c r="E165" i="68" s="1"/>
  <c r="D166" i="68"/>
  <c r="D165" i="68" s="1"/>
  <c r="H167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H62" i="68"/>
  <c r="J62" i="68" s="1"/>
  <c r="J63" i="68"/>
  <c r="E57" i="68"/>
  <c r="I61" i="68"/>
  <c r="D57" i="68"/>
  <c r="D56" i="68" s="1"/>
  <c r="D44" i="68" s="1"/>
  <c r="H61" i="68"/>
  <c r="J61" i="68" s="1"/>
  <c r="G57" i="68"/>
  <c r="G56" i="68" s="1"/>
  <c r="G44" i="68" s="1"/>
  <c r="I60" i="68"/>
  <c r="I57" i="68" s="1"/>
  <c r="I56" i="68" s="1"/>
  <c r="H60" i="68"/>
  <c r="J60" i="68" s="1"/>
  <c r="F57" i="68"/>
  <c r="F56" i="68" s="1"/>
  <c r="F44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I113" i="68"/>
  <c r="J357" i="68" l="1"/>
  <c r="J327" i="68"/>
  <c r="H325" i="68"/>
  <c r="J325" i="68" s="1"/>
  <c r="E56" i="68"/>
  <c r="I45" i="68"/>
  <c r="E44" i="68"/>
  <c r="I44" i="68"/>
  <c r="I19" i="68"/>
  <c r="I6" i="68" s="1"/>
  <c r="J288" i="68"/>
  <c r="H287" i="68"/>
  <c r="J287" i="68" s="1"/>
  <c r="J275" i="68"/>
  <c r="H274" i="68"/>
  <c r="J274" i="68" s="1"/>
  <c r="J246" i="68"/>
  <c r="H245" i="68"/>
  <c r="H233" i="68"/>
  <c r="J233" i="68" s="1"/>
  <c r="J234" i="68"/>
  <c r="J221" i="68"/>
  <c r="H220" i="68"/>
  <c r="J201" i="68"/>
  <c r="J190" i="68"/>
  <c r="H189" i="68"/>
  <c r="H166" i="68"/>
  <c r="J167" i="68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D187" i="68"/>
  <c r="J245" i="68" l="1"/>
  <c r="H244" i="68"/>
  <c r="J244" i="68" s="1"/>
  <c r="J189" i="68"/>
  <c r="H188" i="68"/>
  <c r="J166" i="68"/>
  <c r="H165" i="68"/>
  <c r="J45" i="68"/>
  <c r="J7" i="68"/>
  <c r="H6" i="68"/>
  <c r="J6" i="68" s="1"/>
  <c r="J220" i="68"/>
  <c r="H200" i="68"/>
  <c r="J200" i="68" s="1"/>
  <c r="J188" i="68" l="1"/>
  <c r="H187" i="68"/>
  <c r="J187" i="68" s="1"/>
  <c r="J16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<sst xmlns="http://schemas.openxmlformats.org/spreadsheetml/2006/main" count="15428" uniqueCount="816">
  <si>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</si>
  <si>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TOVARNIK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</si>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</sst>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A203" sqref="A203:XFD20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476770.61</v>
      </c>
      <c r="F6" s="2">
        <f t="shared" si="0"/>
        <v>0</v>
      </c>
      <c r="G6" s="2">
        <f>+G7+G14+G19+G30+G35</f>
        <v>56604.13</v>
      </c>
      <c r="H6" s="2">
        <f t="shared" si="0"/>
        <v>0</v>
      </c>
      <c r="I6" s="2">
        <f t="shared" si="0"/>
        <v>533374.74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476770.61</v>
      </c>
      <c r="F19" s="3">
        <f t="shared" si="8"/>
        <v>0</v>
      </c>
      <c r="G19" s="3">
        <f t="shared" si="8"/>
        <v>56604.13</v>
      </c>
      <c r="H19" s="3">
        <f t="shared" si="8"/>
        <v>0</v>
      </c>
      <c r="I19" s="3">
        <f t="shared" si="8"/>
        <v>533374.74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320756.75</v>
      </c>
      <c r="F20" s="3">
        <f t="shared" si="9"/>
        <v>0</v>
      </c>
      <c r="G20" s="3">
        <f t="shared" si="9"/>
        <v>56604.13</v>
      </c>
      <c r="H20" s="3">
        <f t="shared" si="9"/>
        <v>0</v>
      </c>
      <c r="I20" s="3">
        <f t="shared" si="9"/>
        <v>377360.88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320756.75</v>
      </c>
      <c r="F21" s="84">
        <f>'Nacionalno sufinanciranje'!D21</f>
        <v>0</v>
      </c>
      <c r="G21" s="84">
        <f>'Nacionalno sufinanciranje'!E21</f>
        <v>56604.13</v>
      </c>
      <c r="H21" s="11">
        <f t="shared" ref="H21:I24" si="10">D21+F21</f>
        <v>0</v>
      </c>
      <c r="I21" s="11">
        <f t="shared" si="10"/>
        <v>377360.88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156013.85999999999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156013.85999999999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156013.85999999999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156013.85999999999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290743.06</v>
      </c>
      <c r="F44" s="3">
        <f t="shared" si="21"/>
        <v>0</v>
      </c>
      <c r="G44" s="3">
        <f t="shared" si="21"/>
        <v>51307.590000000004</v>
      </c>
      <c r="H44" s="3">
        <f t="shared" si="21"/>
        <v>0</v>
      </c>
      <c r="I44" s="3">
        <f t="shared" si="21"/>
        <v>342050.65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281257.74</v>
      </c>
      <c r="F45" s="3">
        <f t="shared" si="23"/>
        <v>0</v>
      </c>
      <c r="G45" s="3">
        <f t="shared" si="23"/>
        <v>49633.72</v>
      </c>
      <c r="H45" s="3">
        <f t="shared" si="23"/>
        <v>0</v>
      </c>
      <c r="I45" s="3">
        <f t="shared" si="23"/>
        <v>330891.46000000002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238036.24</v>
      </c>
      <c r="F46" s="3">
        <f t="shared" si="24"/>
        <v>0</v>
      </c>
      <c r="G46" s="3">
        <f t="shared" si="24"/>
        <v>42006.400000000001</v>
      </c>
      <c r="H46" s="3">
        <f t="shared" si="24"/>
        <v>0</v>
      </c>
      <c r="I46" s="3">
        <f t="shared" si="24"/>
        <v>280042.64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237221.09</v>
      </c>
      <c r="F47" s="84">
        <f>'Nacionalno sufinanciranje'!D47</f>
        <v>0</v>
      </c>
      <c r="G47" s="84">
        <f>'Nacionalno sufinanciranje'!E47</f>
        <v>41862.550000000003</v>
      </c>
      <c r="H47" s="12">
        <f t="shared" ref="H47:I51" si="25">D47+F47</f>
        <v>0</v>
      </c>
      <c r="I47" s="12">
        <f t="shared" si="25"/>
        <v>279083.64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815.15</v>
      </c>
      <c r="F48" s="84">
        <f>'Nacionalno sufinanciranje'!D48</f>
        <v>0</v>
      </c>
      <c r="G48" s="84">
        <f>'Nacionalno sufinanciranje'!E48</f>
        <v>143.85</v>
      </c>
      <c r="H48" s="12">
        <f t="shared" si="25"/>
        <v>0</v>
      </c>
      <c r="I48" s="12">
        <f t="shared" si="25"/>
        <v>959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4080</v>
      </c>
      <c r="F51" s="84">
        <f>'Nacionalno sufinanciranje'!D51</f>
        <v>0</v>
      </c>
      <c r="G51" s="84">
        <f>'Nacionalno sufinanciranje'!E51</f>
        <v>720</v>
      </c>
      <c r="H51" s="12">
        <f t="shared" si="25"/>
        <v>0</v>
      </c>
      <c r="I51" s="12">
        <f t="shared" si="25"/>
        <v>4800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39141.5</v>
      </c>
      <c r="F52" s="3">
        <f t="shared" si="26"/>
        <v>0</v>
      </c>
      <c r="G52" s="3">
        <f t="shared" si="26"/>
        <v>6907.32</v>
      </c>
      <c r="H52" s="3">
        <f t="shared" si="26"/>
        <v>0</v>
      </c>
      <c r="I52" s="3">
        <f t="shared" si="26"/>
        <v>46048.82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39141.5</v>
      </c>
      <c r="F54" s="84">
        <f>'Nacionalno sufinanciranje'!D54</f>
        <v>0</v>
      </c>
      <c r="G54" s="84">
        <f>'Nacionalno sufinanciranje'!E54</f>
        <v>6907.32</v>
      </c>
      <c r="H54" s="12">
        <f t="shared" si="27"/>
        <v>0</v>
      </c>
      <c r="I54" s="12">
        <f t="shared" si="27"/>
        <v>46048.82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9485.32</v>
      </c>
      <c r="F56" s="3">
        <f t="shared" si="28"/>
        <v>0</v>
      </c>
      <c r="G56" s="3">
        <f t="shared" si="28"/>
        <v>1673.87</v>
      </c>
      <c r="H56" s="3">
        <f t="shared" si="28"/>
        <v>0</v>
      </c>
      <c r="I56" s="3">
        <f t="shared" si="28"/>
        <v>11159.19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500.39</v>
      </c>
      <c r="F57" s="3">
        <f t="shared" si="29"/>
        <v>0</v>
      </c>
      <c r="G57" s="3">
        <f t="shared" si="29"/>
        <v>88.3</v>
      </c>
      <c r="H57" s="3">
        <f t="shared" si="29"/>
        <v>0</v>
      </c>
      <c r="I57" s="3">
        <f t="shared" si="29"/>
        <v>588.68999999999994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500.39</v>
      </c>
      <c r="F59" s="84">
        <f>'Nacionalno sufinanciranje'!D59</f>
        <v>0</v>
      </c>
      <c r="G59" s="84">
        <f>'Nacionalno sufinanciranje'!E59</f>
        <v>88.3</v>
      </c>
      <c r="H59" s="12">
        <f t="shared" si="30"/>
        <v>0</v>
      </c>
      <c r="I59" s="12">
        <f t="shared" si="30"/>
        <v>588.68999999999994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8984.93</v>
      </c>
      <c r="F62" s="3">
        <f t="shared" si="31"/>
        <v>0</v>
      </c>
      <c r="G62" s="3">
        <f t="shared" si="31"/>
        <v>1585.57</v>
      </c>
      <c r="H62" s="3">
        <f t="shared" si="31"/>
        <v>0</v>
      </c>
      <c r="I62" s="3">
        <f t="shared" si="31"/>
        <v>10570.5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8984.93</v>
      </c>
      <c r="F63" s="84">
        <f>'Nacionalno sufinanciranje'!D63</f>
        <v>0</v>
      </c>
      <c r="G63" s="84">
        <f>'Nacionalno sufinanciranje'!E63</f>
        <v>1585.57</v>
      </c>
      <c r="H63" s="12">
        <f t="shared" ref="H63:I69" si="32">D63+F63</f>
        <v>0</v>
      </c>
      <c r="I63" s="12">
        <f t="shared" si="32"/>
        <v>10570.5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288133.81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288133.81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288133.81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288133.81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288133.81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288133.81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288133.81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288133.81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476770.61</v>
      </c>
      <c r="E325" s="3">
        <f t="shared" ref="E325:I325" si="146">SUM(E326:E333)</f>
        <v>556839.38</v>
      </c>
      <c r="F325" s="3">
        <f t="shared" si="146"/>
        <v>56604.13</v>
      </c>
      <c r="G325" s="3">
        <f t="shared" si="146"/>
        <v>56604.13</v>
      </c>
      <c r="H325" s="3">
        <f t="shared" si="146"/>
        <v>533374.74</v>
      </c>
      <c r="I325" s="3">
        <f t="shared" si="146"/>
        <v>613443.51</v>
      </c>
      <c r="J325" s="50">
        <f t="shared" si="144"/>
        <v>115.01172890189738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320756.75</v>
      </c>
      <c r="E326" s="84">
        <f>SUM('510:816'!E326)</f>
        <v>320756.75</v>
      </c>
      <c r="F326" s="84">
        <f>'Nacionalno sufinanciranje'!D326</f>
        <v>56604.13</v>
      </c>
      <c r="G326" s="84">
        <f>'Nacionalno sufinanciranje'!E326</f>
        <v>56604.13</v>
      </c>
      <c r="H326" s="10">
        <f t="shared" ref="H326:I333" si="147">D326+F326</f>
        <v>377360.88</v>
      </c>
      <c r="I326" s="10">
        <f t="shared" si="147"/>
        <v>377360.88</v>
      </c>
      <c r="J326" s="50">
        <f t="shared" si="144"/>
        <v>100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156013.85999999999</v>
      </c>
      <c r="E327" s="84">
        <f>SUM('510:816'!E327)</f>
        <v>236082.63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156013.85999999999</v>
      </c>
      <c r="I327" s="10">
        <f t="shared" si="147"/>
        <v>236082.63</v>
      </c>
      <c r="J327" s="50">
        <f t="shared" si="144"/>
        <v>151.32157489084625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102332.06</v>
      </c>
      <c r="E357" s="3">
        <f t="shared" ref="E357:I357" si="156">SUM(E358:E365)</f>
        <v>80068.77</v>
      </c>
      <c r="F357" s="3">
        <f t="shared" si="156"/>
        <v>18058.599999999999</v>
      </c>
      <c r="G357" s="3">
        <f t="shared" si="156"/>
        <v>0</v>
      </c>
      <c r="H357" s="3">
        <f t="shared" si="156"/>
        <v>120390.66</v>
      </c>
      <c r="I357" s="3">
        <f t="shared" si="156"/>
        <v>80068.77</v>
      </c>
      <c r="J357" s="50">
        <f t="shared" si="149"/>
        <v>66.507459964086905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102332.06</v>
      </c>
      <c r="E358" s="84">
        <f>SUM('510:816'!E358)</f>
        <v>0</v>
      </c>
      <c r="F358" s="84">
        <f>'Nacionalno sufinanciranje'!D358</f>
        <v>18058.599999999999</v>
      </c>
      <c r="G358" s="84">
        <f>'Nacionalno sufinanciranje'!E358</f>
        <v>0</v>
      </c>
      <c r="H358" s="10">
        <f t="shared" ref="H358:I366" si="157">D358+F358</f>
        <v>120390.66</v>
      </c>
      <c r="I358" s="10">
        <f t="shared" si="157"/>
        <v>0</v>
      </c>
      <c r="J358" s="50">
        <f t="shared" si="149"/>
        <v>0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80068.77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80068.77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338235.94</v>
      </c>
      <c r="E425" s="84">
        <f>SUM('510:816'!E425)</f>
        <v>119811.26</v>
      </c>
      <c r="F425" s="84">
        <f>'Nacionalno sufinanciranje'!D425</f>
        <v>59688.7</v>
      </c>
      <c r="G425" s="84">
        <f>'Nacionalno sufinanciranje'!E425</f>
        <v>21143.16</v>
      </c>
      <c r="H425" s="11">
        <f t="shared" ref="H425:I426" si="176">D425+F425</f>
        <v>397924.64</v>
      </c>
      <c r="I425" s="11">
        <f t="shared" si="176"/>
        <v>140954.41999999998</v>
      </c>
      <c r="J425" s="50">
        <f>IF(H425&lt;&gt;0,IF(I425/H425&gt;=100,"&gt;&gt;100",I425/H425*100),"-")</f>
        <v>35.422390531031198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09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56604.13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56604.13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56604.13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56604.13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51307.590000000004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49633.72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42006.400000000001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41862.550000000003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143.85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720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6907.32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6907.32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1673.87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88.3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88.3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1585.57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1585.57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56604.13</v>
      </c>
      <c r="E325" s="3">
        <f>SUM(E326:E333)</f>
        <v>56604.13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56604.13</v>
      </c>
      <c r="E326" s="7">
        <v>56604.13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18058.599999999999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18058.599999999999</v>
      </c>
      <c r="E358" s="7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59688.7</v>
      </c>
      <c r="E425" s="4">
        <v>21143.16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18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320756.75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320756.75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320756.75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320756.75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290743.06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281257.74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238036.24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237221.09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815.15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4080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39141.5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39141.5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9485.32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500.39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500.39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8984.93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8984.93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320756.75</v>
      </c>
      <c r="E325" s="3">
        <f>SUM(E326:E333)</f>
        <v>320756.75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320756.75</v>
      </c>
      <c r="E326" s="80">
        <v>320756.75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102332.06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102332.06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338235.94</v>
      </c>
      <c r="E425" s="82">
        <v>119811.26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382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156013.85999999999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156013.85999999999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156013.85999999999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156013.85999999999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288133.81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288133.81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288133.81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288133.81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156013.85999999999</v>
      </c>
      <c r="E325" s="3">
        <f>SUM(E326:E333)</f>
        <v>236082.63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156013.85999999999</v>
      </c>
      <c r="E327" s="80">
        <v>236082.63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80068.77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80068.77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Tovarnik</cp:lastModifiedBy>
  <cp:lastPrinted>2026-10-15T08:54:14Z</cp:lastPrinted>
  <dcterms:created xsi:type="dcterms:W3CDTF">2025-08-09T19:28:20Z</dcterms:created>
  <dcterms:modified xsi:type="dcterms:W3CDTF">2026-10-15T08:54:21Z</dcterms:modified>
</cp:coreProperties>
</file>