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Sheet1" sheetId="1" r:id="rId1"/>
    <sheet name="Sheet2" sheetId="2" r:id="rId2"/>
    <sheet name="Sheet3" sheetId="3" r:id="rId3"/>
  </sheets>
  <definedNames>
    <definedName name="_xlnm.Print_Area" localSheetId="0">'Sheet1'!$A$1:$F$163</definedName>
  </definedNames>
  <calcPr fullCalcOnLoad="1"/>
</workbook>
</file>

<file path=xl/sharedStrings.xml><?xml version="1.0" encoding="utf-8"?>
<sst xmlns="http://schemas.openxmlformats.org/spreadsheetml/2006/main" count="73" uniqueCount="60">
  <si>
    <t>NARUČITELJ:</t>
  </si>
  <si>
    <t>OPĆINA  TOVARNIK  OIB: 38906942564</t>
  </si>
  <si>
    <t>TOVARNIK, A.G. Matoša 2.</t>
  </si>
  <si>
    <t>GRAĐEVINA:</t>
  </si>
  <si>
    <t>REKONSTRUKCIJA PJEŠAČKIH STAZA</t>
  </si>
  <si>
    <t>U NASELJU TOVARNIK</t>
  </si>
  <si>
    <t>PREDMET:</t>
  </si>
  <si>
    <t>MJESTO RADA:</t>
  </si>
  <si>
    <t>TOVARNIK, ul. Zagrebačka</t>
  </si>
  <si>
    <t>na k.č.br. 3603, k.o. Tovarnik</t>
  </si>
  <si>
    <t>(PARNA STRANA ULICE)</t>
  </si>
  <si>
    <t xml:space="preserve">REKAPITULACIJA </t>
  </si>
  <si>
    <t>1. PRIPREMNI RADOVI</t>
  </si>
  <si>
    <t>2. ZEMLJANI RADOVI</t>
  </si>
  <si>
    <t>3. TESARSKI RADOVI</t>
  </si>
  <si>
    <t>4. KONSTRUKCIJA PJEŠAČKE STAZE</t>
  </si>
  <si>
    <t>A. UKUPNO:</t>
  </si>
  <si>
    <t>PDV ( 25% )</t>
  </si>
  <si>
    <t>SVEUKUPNO:</t>
  </si>
  <si>
    <t>Rb.</t>
  </si>
  <si>
    <t>OPIS RADA</t>
  </si>
  <si>
    <t>jed. mjera</t>
  </si>
  <si>
    <t>količina</t>
  </si>
  <si>
    <t>jed. cijena</t>
  </si>
  <si>
    <t>ukupni iznos</t>
  </si>
  <si>
    <t>NASELJE  TOVARNIK:</t>
  </si>
  <si>
    <t>- ULICA ZAGREBAČKA,  L = 235,00 m'.</t>
  </si>
  <si>
    <t>1.1.</t>
  </si>
  <si>
    <t>Geodetsko iskolčenje pješačke staze, širina staze 120 cm. Rad obuhvaća definiranje visinskih točaka na trasi staze, iskolčenje nivelete i uzdužnog smjera staze. Obračun po m' pješačke staze.</t>
  </si>
  <si>
    <t>m'</t>
  </si>
  <si>
    <t>1.2.</t>
  </si>
  <si>
    <r>
      <t>Strojno i ručno krčenje i uklanjanje raslinja i šiblja sa trase pješačke staze, prosječne širine 2,0 m'. Rad obuhvaća krčenje, utovar, odvoz i odlaganje raslinja i šiblja</t>
    </r>
    <r>
      <rPr>
        <b/>
        <sz val="10"/>
        <rFont val="Arial"/>
        <family val="2"/>
      </rPr>
      <t xml:space="preserve"> na legalnu deponiju. </t>
    </r>
    <r>
      <rPr>
        <sz val="10"/>
        <rFont val="Arial"/>
        <family val="2"/>
      </rPr>
      <t>U cijeni obračunati ukupan opisani rad. Obračun po m2 očipćene trase staze.</t>
    </r>
  </si>
  <si>
    <t>m2</t>
  </si>
  <si>
    <t>1.3.</t>
  </si>
  <si>
    <r>
      <t xml:space="preserve">Strojno razbijanje i uklanjanje postojeće oštećene konstrukcije pješačke staze, betonska ploča, prosječne debljine cca 10 cm, i širine 120 cm. Rad obuhvaća razbijanje, vađenje, utovar, odvoz i odlaganje oštećene betonske konstrukcije pješačke staze. </t>
    </r>
    <r>
      <rPr>
        <b/>
        <sz val="10"/>
        <rFont val="Arial"/>
        <family val="2"/>
      </rPr>
      <t xml:space="preserve">Prijevoz građevinske šute na legalnu deponiju. </t>
    </r>
    <r>
      <rPr>
        <sz val="10"/>
        <rFont val="Arial"/>
        <family val="2"/>
      </rPr>
      <t>U cijeni obračunati ukupan opisani rad. Obračun po m2 izvađene staze.</t>
    </r>
  </si>
  <si>
    <t>1.4.</t>
  </si>
  <si>
    <t>Dobava i ugradba PVC odvodne cijevi, promjera 100 mm., dužine do 3,0 m'. Cijev se postavlja na zemljanu posteljicu, kod onih kućnih veža, gdje se voda iz dvorišta, ili krovnih vertikala, kanalizirano odvodi u ulični jarak. Obračun po m' ugrađene PVC cijevi.</t>
  </si>
  <si>
    <t>1. PRIPREMNI RADOVI UKUPNO:</t>
  </si>
  <si>
    <t>2.1.</t>
  </si>
  <si>
    <t>Kombinirani iskop zemljanog materijala u tlu "C" kategorije za posteljicu pješačke staze, a u skladu sa kotama geodetskog iskolčenja staze. Širina iskopa je 1,30 m', a dubina iskopa do posteljice cca 30 cm, mjereno od gornje površine staze. Radove izvesti u skladu sa O.T.U.I. točka 2.2.3. Iskopani materijal se utovara i odvozi u količini cca 50% na deponiju udaljenosti do 5 km, dok se ostatak deponira pored trase. Obračun po m3 sraslog tla.</t>
  </si>
  <si>
    <t>m3</t>
  </si>
  <si>
    <t>2.3.</t>
  </si>
  <si>
    <t>Izrada, planiranje i uređenje posteljice s točnošću +/- 2 cm. Sve radove izvesti u svemu prema O.T.U.I., točka 2.10.1., i točka 2.10.2. Potreban modul stišljivosti Ms&gt;20 MN/m2, i stupanj zbijenosti Sz=100%.</t>
  </si>
  <si>
    <t>Obračun po m2 isplanirane i zbijene posteljice</t>
  </si>
  <si>
    <t>2.4.</t>
  </si>
  <si>
    <t>Nasipavanje, sabijanje i planiranje površine uz rub pješačke staze u zelenom pojasu. Debljina nasutog sloja zemlje cca 10 cm, širina zelenog pojasa do 1 m'. Koristiti zemljani materijal deponiran pored trase od iskopa. Visina nasutog materijala treba biti do visine pješačke staze. Obračun po m2 uređene površine.</t>
  </si>
  <si>
    <t>2. ZEMLJANI RADOVI UKUPNO:</t>
  </si>
  <si>
    <t>3.1.</t>
  </si>
  <si>
    <t xml:space="preserve">Izrada, postavljanje, skidanje i čišćenje jednostrane drvene daščane oplate za popravak pješačke staze. U cijenu su uključene vrijednosti svih radova i materijala - obična oplata. </t>
  </si>
  <si>
    <t>3. TESARSKI RADOVI UKUPNO:</t>
  </si>
  <si>
    <t>4.1.</t>
  </si>
  <si>
    <t>Izrada podloge pješačke staze od prirodno granuliranog šljunka ili drobljenog kamenog materijala. Nabava, doprema i ugradba tamponskog sloja, krupnoča zrna do 30 mm, debljina sloja je min. 15 cm, u zbijenom stanju, nabijanje do modula stišljivosti Ms&gt;20 MN/m2. Radove izvesti u skladu sa O.T.U.I., točka 3.1.3. Obračun po m3 ugrađenog tamponskog sloja u zbijenom stanju.</t>
  </si>
  <si>
    <t>4.2.</t>
  </si>
  <si>
    <t>Izrada završnog sloja pješačke staze betonom, debljine 12 cm., i širine 120 cm. Nabava, doprema, ugradba i njega svježeg betona klase C 25/30, u površini pješačke staze. U donjoj zoni betonsku ploču pješačke staze armirati MAG Q-131, na mjestima kućnih veža armirati dvostruko. Pješačku stazu diletirati podužno na svakih 250 cm. Završna obrada izvedena zaribavanjem površine pješačke staze, sa potrebnim vremenskim odmakom u odnosu na ugradbu svježeg betona. Obračun po m3 ugrađenog betona.</t>
  </si>
  <si>
    <t>4.3.</t>
  </si>
  <si>
    <t>Betoniranje otkapne staze u prostoru između nadtemelja kuća  ili ograde i ruba pješačke staze. Nabava, doprema i ugradba svježeg betona klase C 25/30, u debljini od 12 cm, i širine cca 50 cm. Ispod betonske otkapne stazice ugraditi tampon sloj-šljunak d=15 cm, te hidroizolaciju V-3., vertikalno uz nadtemelj, visine do 30 cm. Završna obrada betona zaribavanjem, u poprečnom nagibu prema nogostupu. U cijeni rad i kompletan opisani materijal, te bočno drvena oplata. Obračun po m3 ugrađenog betona.</t>
  </si>
  <si>
    <t>4. KONSTRUKCIJA PJEŠAČKE STAZE UKUPNO:</t>
  </si>
  <si>
    <t>PONUDBENI TROŠKOVNIK</t>
  </si>
  <si>
    <t xml:space="preserve">                                      srpanj, 2023. godina</t>
  </si>
  <si>
    <t>PONUDITELJ:</t>
  </si>
</sst>
</file>

<file path=xl/styles.xml><?xml version="1.0" encoding="utf-8"?>
<styleSheet xmlns="http://schemas.openxmlformats.org/spreadsheetml/2006/main">
  <numFmts count="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s>
  <fonts count="42">
    <font>
      <sz val="10"/>
      <name val="Arial"/>
      <family val="2"/>
    </font>
    <font>
      <b/>
      <sz val="14"/>
      <name val="Arial"/>
      <family val="2"/>
    </font>
    <font>
      <b/>
      <sz val="12"/>
      <name val="Arial"/>
      <family val="2"/>
    </font>
    <font>
      <b/>
      <sz val="16"/>
      <name val="Arial"/>
      <family val="2"/>
    </font>
    <font>
      <b/>
      <sz val="18"/>
      <name val="Arial"/>
      <family val="2"/>
    </font>
    <font>
      <b/>
      <sz val="10"/>
      <name val="Arial"/>
      <family val="2"/>
    </font>
    <font>
      <sz val="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name val="Arial"/>
      <family val="2"/>
    </font>
    <font>
      <sz val="11"/>
      <color theme="1"/>
      <name val="Calibri"/>
      <family val="2"/>
    </font>
    <font>
      <sz val="11"/>
      <color rgb="FF006100"/>
      <name val="Calibri"/>
      <family val="2"/>
    </font>
    <font>
      <sz val="11"/>
      <color theme="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0" fillId="20" borderId="1" applyNumberFormat="0" applyFont="0" applyAlignment="0" applyProtection="0"/>
    <xf numFmtId="0" fontId="26"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8" fillId="28" borderId="2" applyNumberFormat="0" applyAlignment="0" applyProtection="0"/>
    <xf numFmtId="0" fontId="29" fillId="28" borderId="3" applyNumberFormat="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9" fontId="0" fillId="0" borderId="0" applyFill="0" applyBorder="0" applyAlignment="0" applyProtection="0"/>
    <xf numFmtId="0" fontId="36" fillId="0" borderId="7" applyNumberFormat="0" applyFill="0" applyAlignment="0" applyProtection="0"/>
    <xf numFmtId="0" fontId="37" fillId="31" borderId="8"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2" borderId="3" applyNumberFormat="0" applyAlignment="0" applyProtection="0"/>
    <xf numFmtId="44" fontId="0" fillId="0" borderId="0" applyFill="0" applyBorder="0" applyAlignment="0" applyProtection="0"/>
    <xf numFmtId="42" fontId="0" fillId="0" borderId="0" applyFill="0" applyBorder="0" applyAlignment="0" applyProtection="0"/>
    <xf numFmtId="43" fontId="0" fillId="0" borderId="0" applyFill="0" applyBorder="0" applyAlignment="0" applyProtection="0"/>
    <xf numFmtId="41" fontId="0" fillId="0" borderId="0" applyFill="0" applyBorder="0" applyAlignment="0" applyProtection="0"/>
  </cellStyleXfs>
  <cellXfs count="42">
    <xf numFmtId="0" fontId="0" fillId="0" borderId="0" xfId="0" applyAlignment="1">
      <alignment/>
    </xf>
    <xf numFmtId="4" fontId="0" fillId="0" borderId="0" xfId="0" applyNumberFormat="1" applyAlignment="1">
      <alignment/>
    </xf>
    <xf numFmtId="4" fontId="0" fillId="0" borderId="0" xfId="0" applyNumberFormat="1" applyFont="1" applyAlignment="1">
      <alignment/>
    </xf>
    <xf numFmtId="0" fontId="1" fillId="0" borderId="0" xfId="0" applyFont="1" applyAlignment="1">
      <alignment horizontal="left"/>
    </xf>
    <xf numFmtId="0" fontId="2" fillId="0" borderId="0" xfId="0" applyFont="1" applyAlignment="1">
      <alignment/>
    </xf>
    <xf numFmtId="0" fontId="1" fillId="0" borderId="0" xfId="0" applyFont="1" applyAlignment="1">
      <alignment/>
    </xf>
    <xf numFmtId="0" fontId="3" fillId="0" borderId="0" xfId="0" applyFont="1" applyAlignment="1">
      <alignment horizontal="left"/>
    </xf>
    <xf numFmtId="0" fontId="4" fillId="0" borderId="0" xfId="0" applyFont="1" applyAlignment="1">
      <alignment horizontal="left"/>
    </xf>
    <xf numFmtId="0" fontId="2" fillId="0" borderId="0" xfId="0" applyFont="1" applyAlignment="1">
      <alignment horizontal="left"/>
    </xf>
    <xf numFmtId="0" fontId="5" fillId="0" borderId="0" xfId="0" applyFont="1" applyAlignment="1">
      <alignment/>
    </xf>
    <xf numFmtId="4" fontId="5" fillId="0" borderId="0" xfId="0" applyNumberFormat="1" applyFont="1" applyAlignment="1">
      <alignment/>
    </xf>
    <xf numFmtId="0" fontId="3" fillId="0" borderId="0" xfId="0" applyFont="1" applyAlignment="1">
      <alignment/>
    </xf>
    <xf numFmtId="4" fontId="0" fillId="0" borderId="10" xfId="0" applyNumberFormat="1" applyFont="1" applyBorder="1" applyAlignment="1">
      <alignment/>
    </xf>
    <xf numFmtId="4" fontId="2" fillId="0" borderId="10" xfId="0" applyNumberFormat="1" applyFont="1" applyBorder="1" applyAlignment="1">
      <alignment horizontal="right"/>
    </xf>
    <xf numFmtId="0" fontId="5" fillId="0" borderId="0" xfId="0" applyFont="1" applyAlignment="1">
      <alignment horizontal="left"/>
    </xf>
    <xf numFmtId="4" fontId="0" fillId="0" borderId="0" xfId="0" applyNumberFormat="1" applyFont="1" applyBorder="1" applyAlignment="1">
      <alignment/>
    </xf>
    <xf numFmtId="0" fontId="6" fillId="0" borderId="0" xfId="0" applyFont="1" applyAlignment="1">
      <alignment/>
    </xf>
    <xf numFmtId="4" fontId="0" fillId="0" borderId="11" xfId="0" applyNumberFormat="1" applyFont="1" applyBorder="1" applyAlignment="1">
      <alignment/>
    </xf>
    <xf numFmtId="4" fontId="2" fillId="0" borderId="11" xfId="0" applyNumberFormat="1" applyFont="1" applyBorder="1" applyAlignment="1">
      <alignment horizontal="right"/>
    </xf>
    <xf numFmtId="0" fontId="5" fillId="0" borderId="12" xfId="0" applyFont="1" applyBorder="1" applyAlignment="1">
      <alignment horizontal="center" vertical="center" wrapText="1"/>
    </xf>
    <xf numFmtId="4" fontId="5" fillId="0" borderId="12" xfId="0" applyNumberFormat="1" applyFont="1" applyBorder="1" applyAlignment="1">
      <alignment horizontal="center" vertical="center" wrapText="1"/>
    </xf>
    <xf numFmtId="0" fontId="5" fillId="0" borderId="0" xfId="0" applyFont="1" applyBorder="1" applyAlignment="1">
      <alignment horizontal="center" vertical="center" wrapText="1"/>
    </xf>
    <xf numFmtId="4" fontId="5" fillId="0" borderId="0" xfId="0" applyNumberFormat="1" applyFont="1" applyBorder="1" applyAlignment="1">
      <alignment horizontal="center" vertical="center" wrapText="1"/>
    </xf>
    <xf numFmtId="0" fontId="1" fillId="0" borderId="0" xfId="0" applyFont="1" applyBorder="1" applyAlignment="1">
      <alignment horizontal="left" vertical="center" wrapText="1"/>
    </xf>
    <xf numFmtId="0" fontId="2" fillId="0" borderId="0" xfId="0" applyFont="1" applyBorder="1" applyAlignment="1">
      <alignment horizontal="left" vertical="center" wrapText="1"/>
    </xf>
    <xf numFmtId="0" fontId="5" fillId="0" borderId="0" xfId="0" applyFont="1" applyBorder="1" applyAlignment="1">
      <alignment horizontal="left" vertical="center" wrapText="1"/>
    </xf>
    <xf numFmtId="0" fontId="0" fillId="0" borderId="0" xfId="0" applyFont="1" applyAlignment="1">
      <alignment horizontal="left" vertical="top"/>
    </xf>
    <xf numFmtId="0" fontId="0" fillId="0" borderId="0" xfId="0" applyFont="1" applyBorder="1" applyAlignment="1">
      <alignment horizontal="left" wrapText="1"/>
    </xf>
    <xf numFmtId="4" fontId="0" fillId="0" borderId="0" xfId="0" applyNumberFormat="1" applyFont="1" applyAlignment="1">
      <alignment horizontal="center"/>
    </xf>
    <xf numFmtId="4" fontId="0" fillId="0" borderId="0" xfId="0" applyNumberFormat="1" applyAlignment="1">
      <alignment horizontal="right"/>
    </xf>
    <xf numFmtId="4" fontId="0" fillId="0" borderId="0" xfId="0" applyNumberFormat="1" applyFont="1" applyAlignment="1">
      <alignment horizontal="right"/>
    </xf>
    <xf numFmtId="0" fontId="0" fillId="0" borderId="0" xfId="0" applyAlignment="1">
      <alignment horizontal="center"/>
    </xf>
    <xf numFmtId="4" fontId="0" fillId="0" borderId="11" xfId="0" applyNumberFormat="1" applyBorder="1" applyAlignment="1">
      <alignment horizontal="right"/>
    </xf>
    <xf numFmtId="4" fontId="0" fillId="0" borderId="11" xfId="0" applyNumberFormat="1" applyFont="1" applyBorder="1" applyAlignment="1">
      <alignment horizontal="right"/>
    </xf>
    <xf numFmtId="4" fontId="5" fillId="0" borderId="11" xfId="0" applyNumberFormat="1" applyFont="1" applyBorder="1" applyAlignment="1">
      <alignment horizontal="right"/>
    </xf>
    <xf numFmtId="0" fontId="0" fillId="0" borderId="0" xfId="0" applyAlignment="1">
      <alignment horizontal="left" wrapText="1"/>
    </xf>
    <xf numFmtId="2" fontId="0" fillId="0" borderId="0" xfId="0" applyNumberFormat="1" applyAlignment="1">
      <alignment horizontal="right"/>
    </xf>
    <xf numFmtId="2" fontId="0" fillId="0" borderId="0" xfId="0" applyNumberFormat="1" applyFont="1" applyAlignment="1">
      <alignment horizontal="right"/>
    </xf>
    <xf numFmtId="4" fontId="0" fillId="0" borderId="10" xfId="0" applyNumberFormat="1" applyBorder="1" applyAlignment="1">
      <alignment horizontal="right"/>
    </xf>
    <xf numFmtId="4" fontId="0" fillId="0" borderId="10" xfId="0" applyNumberFormat="1" applyFont="1" applyBorder="1" applyAlignment="1">
      <alignment horizontal="right"/>
    </xf>
    <xf numFmtId="4" fontId="5" fillId="0" borderId="10" xfId="0" applyNumberFormat="1" applyFont="1" applyBorder="1" applyAlignment="1">
      <alignment horizontal="right"/>
    </xf>
    <xf numFmtId="4" fontId="24" fillId="0" borderId="0" xfId="0" applyNumberFormat="1" applyFont="1" applyAlignment="1">
      <alignment/>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F158"/>
  <sheetViews>
    <sheetView tabSelected="1" zoomScalePageLayoutView="0" workbookViewId="0" topLeftCell="A4">
      <selection activeCell="E140" sqref="E140"/>
    </sheetView>
  </sheetViews>
  <sheetFormatPr defaultColWidth="9.140625" defaultRowHeight="12.75"/>
  <cols>
    <col min="1" max="1" width="5.7109375" style="0" customWidth="1"/>
    <col min="2" max="2" width="52.8515625" style="0" customWidth="1"/>
    <col min="3" max="3" width="8.140625" style="0" customWidth="1"/>
    <col min="4" max="4" width="11.28125" style="1" customWidth="1"/>
    <col min="5" max="5" width="12.7109375" style="2" customWidth="1"/>
    <col min="6" max="6" width="18.00390625" style="2" customWidth="1"/>
  </cols>
  <sheetData>
    <row r="6" ht="18">
      <c r="B6" s="3"/>
    </row>
    <row r="7" ht="18">
      <c r="B7" s="3"/>
    </row>
    <row r="11" ht="15.75">
      <c r="A11" s="4" t="s">
        <v>0</v>
      </c>
    </row>
    <row r="12" ht="18">
      <c r="B12" s="5" t="s">
        <v>1</v>
      </c>
    </row>
    <row r="13" ht="18">
      <c r="B13" s="5" t="s">
        <v>2</v>
      </c>
    </row>
    <row r="19" ht="15.75">
      <c r="A19" s="4" t="s">
        <v>3</v>
      </c>
    </row>
    <row r="20" ht="18">
      <c r="B20" s="5" t="s">
        <v>4</v>
      </c>
    </row>
    <row r="21" ht="18">
      <c r="B21" s="5" t="s">
        <v>5</v>
      </c>
    </row>
    <row r="22" ht="18">
      <c r="B22" s="5"/>
    </row>
    <row r="27" ht="15.75">
      <c r="A27" s="4" t="s">
        <v>6</v>
      </c>
    </row>
    <row r="28" ht="20.25">
      <c r="B28" s="6" t="s">
        <v>57</v>
      </c>
    </row>
    <row r="29" ht="13.5" customHeight="1">
      <c r="B29" s="7"/>
    </row>
    <row r="30" ht="13.5" customHeight="1">
      <c r="B30" s="7"/>
    </row>
    <row r="35" ht="15.75">
      <c r="A35" s="8" t="s">
        <v>7</v>
      </c>
    </row>
    <row r="36" ht="18">
      <c r="B36" s="5" t="s">
        <v>8</v>
      </c>
    </row>
    <row r="37" ht="15.75">
      <c r="B37" s="4" t="s">
        <v>9</v>
      </c>
    </row>
    <row r="38" ht="15.75">
      <c r="B38" s="4" t="s">
        <v>10</v>
      </c>
    </row>
    <row r="50" ht="12.75">
      <c r="C50" s="9"/>
    </row>
    <row r="51" ht="12.75">
      <c r="C51" s="9"/>
    </row>
    <row r="52" ht="12.75">
      <c r="C52" s="9"/>
    </row>
    <row r="53" ht="12.75">
      <c r="C53" s="9"/>
    </row>
    <row r="55" spans="2:4" ht="15.75">
      <c r="B55" s="8" t="s">
        <v>58</v>
      </c>
      <c r="D55" s="10"/>
    </row>
    <row r="74" spans="2:3" ht="20.25">
      <c r="B74" s="11" t="s">
        <v>11</v>
      </c>
      <c r="C74" s="5"/>
    </row>
    <row r="75" ht="18">
      <c r="C75" s="5"/>
    </row>
    <row r="76" ht="18">
      <c r="C76" s="5"/>
    </row>
    <row r="77" ht="18">
      <c r="C77" s="5"/>
    </row>
    <row r="78" spans="2:6" ht="18">
      <c r="B78" s="8" t="s">
        <v>12</v>
      </c>
      <c r="C78" s="5"/>
      <c r="E78" s="12"/>
      <c r="F78" s="13">
        <f>F124</f>
        <v>0</v>
      </c>
    </row>
    <row r="79" spans="2:3" ht="18">
      <c r="B79" s="14"/>
      <c r="C79" s="5"/>
    </row>
    <row r="80" spans="2:6" ht="18">
      <c r="B80" s="8" t="s">
        <v>13</v>
      </c>
      <c r="C80" s="5"/>
      <c r="E80" s="12"/>
      <c r="F80" s="13">
        <f>F136</f>
        <v>0</v>
      </c>
    </row>
    <row r="81" spans="2:6" ht="18">
      <c r="B81" s="14"/>
      <c r="C81" s="5"/>
      <c r="E81" s="15"/>
      <c r="F81" s="15"/>
    </row>
    <row r="82" spans="2:6" ht="18">
      <c r="B82" s="8" t="s">
        <v>14</v>
      </c>
      <c r="C82" s="5"/>
      <c r="E82" s="12"/>
      <c r="F82" s="13">
        <f>F143</f>
        <v>0</v>
      </c>
    </row>
    <row r="83" spans="2:6" ht="18">
      <c r="B83" s="14"/>
      <c r="C83" s="5"/>
      <c r="E83" s="15"/>
      <c r="F83" s="15"/>
    </row>
    <row r="84" spans="2:6" ht="18">
      <c r="B84" s="8" t="s">
        <v>15</v>
      </c>
      <c r="C84" s="5"/>
      <c r="E84" s="12"/>
      <c r="F84" s="13">
        <f>F154</f>
        <v>0</v>
      </c>
    </row>
    <row r="85" spans="2:3" ht="18">
      <c r="B85" s="16"/>
      <c r="C85" s="5"/>
    </row>
    <row r="86" spans="2:3" ht="18">
      <c r="B86" s="16"/>
      <c r="C86" s="5"/>
    </row>
    <row r="87" spans="2:3" ht="18">
      <c r="B87" s="16"/>
      <c r="C87" s="5"/>
    </row>
    <row r="88" spans="2:3" ht="18">
      <c r="B88" s="16"/>
      <c r="C88" s="5"/>
    </row>
    <row r="89" spans="2:6" ht="18">
      <c r="B89" s="8" t="s">
        <v>16</v>
      </c>
      <c r="C89" s="5"/>
      <c r="E89" s="17"/>
      <c r="F89" s="18">
        <f>SUM(F78:F86)</f>
        <v>0</v>
      </c>
    </row>
    <row r="90" spans="2:3" ht="18">
      <c r="B90" s="16"/>
      <c r="C90" s="5"/>
    </row>
    <row r="91" spans="2:6" ht="18">
      <c r="B91" s="4" t="s">
        <v>17</v>
      </c>
      <c r="C91" s="5"/>
      <c r="E91" s="17"/>
      <c r="F91" s="18">
        <f>F89*0.25</f>
        <v>0</v>
      </c>
    </row>
    <row r="92" spans="2:3" ht="18">
      <c r="B92" s="16"/>
      <c r="C92" s="5"/>
    </row>
    <row r="93" spans="2:6" ht="18">
      <c r="B93" s="4" t="s">
        <v>18</v>
      </c>
      <c r="C93" s="5"/>
      <c r="E93" s="17"/>
      <c r="F93" s="18">
        <f>F89+F91</f>
        <v>0</v>
      </c>
    </row>
    <row r="94" spans="2:3" ht="18">
      <c r="B94" s="16"/>
      <c r="C94" s="5"/>
    </row>
    <row r="95" ht="18">
      <c r="C95" s="5"/>
    </row>
    <row r="96" ht="18">
      <c r="C96" s="5"/>
    </row>
    <row r="97" ht="18">
      <c r="C97" s="5"/>
    </row>
    <row r="98" spans="3:5" ht="18">
      <c r="C98" s="5"/>
      <c r="E98" s="41" t="s">
        <v>59</v>
      </c>
    </row>
    <row r="99" spans="2:3" ht="18">
      <c r="B99" s="9"/>
      <c r="C99" s="5"/>
    </row>
    <row r="100" ht="18">
      <c r="C100" s="5"/>
    </row>
    <row r="101" ht="18">
      <c r="C101" s="5"/>
    </row>
    <row r="102" ht="18">
      <c r="C102" s="5"/>
    </row>
    <row r="103" ht="18">
      <c r="C103" s="5"/>
    </row>
    <row r="105" spans="1:6" ht="25.5">
      <c r="A105" s="19" t="s">
        <v>19</v>
      </c>
      <c r="B105" s="19" t="s">
        <v>20</v>
      </c>
      <c r="C105" s="19" t="s">
        <v>21</v>
      </c>
      <c r="D105" s="20" t="s">
        <v>22</v>
      </c>
      <c r="E105" s="20" t="s">
        <v>23</v>
      </c>
      <c r="F105" s="20" t="s">
        <v>24</v>
      </c>
    </row>
    <row r="106" spans="1:6" ht="12.75">
      <c r="A106" s="21"/>
      <c r="B106" s="21"/>
      <c r="C106" s="21"/>
      <c r="D106" s="22"/>
      <c r="E106" s="22"/>
      <c r="F106" s="22"/>
    </row>
    <row r="107" spans="1:6" ht="12.75">
      <c r="A107" s="21"/>
      <c r="B107" s="21"/>
      <c r="C107" s="21"/>
      <c r="D107" s="22"/>
      <c r="E107" s="22"/>
      <c r="F107" s="22"/>
    </row>
    <row r="108" spans="1:6" ht="18">
      <c r="A108" s="21"/>
      <c r="B108" s="23" t="s">
        <v>25</v>
      </c>
      <c r="C108" s="21"/>
      <c r="D108" s="22"/>
      <c r="E108" s="22"/>
      <c r="F108" s="22"/>
    </row>
    <row r="109" spans="1:6" ht="12.75">
      <c r="A109" s="21"/>
      <c r="B109" s="21"/>
      <c r="C109" s="21"/>
      <c r="D109" s="22"/>
      <c r="E109" s="22"/>
      <c r="F109" s="22"/>
    </row>
    <row r="110" spans="1:6" ht="12.75">
      <c r="A110" s="21"/>
      <c r="B110" s="21"/>
      <c r="C110" s="21"/>
      <c r="D110" s="22"/>
      <c r="E110" s="22"/>
      <c r="F110" s="22"/>
    </row>
    <row r="111" spans="1:6" ht="15.75">
      <c r="A111" s="21"/>
      <c r="B111" s="24" t="s">
        <v>26</v>
      </c>
      <c r="C111" s="21"/>
      <c r="D111" s="22"/>
      <c r="E111" s="22"/>
      <c r="F111" s="22"/>
    </row>
    <row r="112" spans="1:6" ht="12.75">
      <c r="A112" s="21"/>
      <c r="B112" s="25" t="s">
        <v>10</v>
      </c>
      <c r="C112" s="21"/>
      <c r="D112" s="22"/>
      <c r="E112" s="22"/>
      <c r="F112" s="22"/>
    </row>
    <row r="113" spans="1:6" ht="12.75">
      <c r="A113" s="21"/>
      <c r="B113" s="21"/>
      <c r="C113" s="21"/>
      <c r="D113" s="22"/>
      <c r="E113" s="22"/>
      <c r="F113" s="22"/>
    </row>
    <row r="114" spans="2:3" ht="12.75">
      <c r="B114" s="14" t="s">
        <v>12</v>
      </c>
      <c r="C114" s="9"/>
    </row>
    <row r="115" spans="2:3" ht="15.75">
      <c r="B115" s="8"/>
      <c r="C115" s="9"/>
    </row>
    <row r="116" spans="1:6" ht="52.5" customHeight="1">
      <c r="A116" s="26" t="s">
        <v>27</v>
      </c>
      <c r="B116" s="27" t="s">
        <v>28</v>
      </c>
      <c r="C116" s="28" t="s">
        <v>29</v>
      </c>
      <c r="D116" s="29">
        <f>235</f>
        <v>235</v>
      </c>
      <c r="E116" s="30"/>
      <c r="F116" s="30">
        <f>D116*E116</f>
        <v>0</v>
      </c>
    </row>
    <row r="117" spans="2:3" ht="15.75">
      <c r="B117" s="8"/>
      <c r="C117" s="9"/>
    </row>
    <row r="118" spans="1:6" ht="63.75" customHeight="1">
      <c r="A118" s="26" t="s">
        <v>30</v>
      </c>
      <c r="B118" s="27" t="s">
        <v>31</v>
      </c>
      <c r="C118" s="28" t="s">
        <v>32</v>
      </c>
      <c r="D118" s="29">
        <f>70</f>
        <v>70</v>
      </c>
      <c r="E118" s="30"/>
      <c r="F118" s="30">
        <f>D118*E118</f>
        <v>0</v>
      </c>
    </row>
    <row r="119" spans="2:3" ht="15.75">
      <c r="B119" s="8"/>
      <c r="C119" s="9"/>
    </row>
    <row r="120" spans="1:6" ht="76.5" customHeight="1">
      <c r="A120" s="26" t="s">
        <v>33</v>
      </c>
      <c r="B120" s="27" t="s">
        <v>34</v>
      </c>
      <c r="C120" s="28" t="s">
        <v>32</v>
      </c>
      <c r="D120" s="29">
        <f>282</f>
        <v>282</v>
      </c>
      <c r="E120" s="30"/>
      <c r="F120" s="30">
        <f>D120*E120</f>
        <v>0</v>
      </c>
    </row>
    <row r="121" spans="2:3" ht="15.75">
      <c r="B121" s="8"/>
      <c r="C121" s="9"/>
    </row>
    <row r="122" spans="1:6" ht="67.5" customHeight="1">
      <c r="A122" s="26" t="s">
        <v>35</v>
      </c>
      <c r="B122" s="27" t="s">
        <v>36</v>
      </c>
      <c r="C122" s="28" t="s">
        <v>29</v>
      </c>
      <c r="D122" s="29">
        <f>3</f>
        <v>3</v>
      </c>
      <c r="E122" s="30"/>
      <c r="F122" s="30">
        <f>D122*E122</f>
        <v>0</v>
      </c>
    </row>
    <row r="123" spans="2:3" ht="15.75">
      <c r="B123" s="8"/>
      <c r="C123" s="9"/>
    </row>
    <row r="124" spans="1:6" ht="12.75">
      <c r="A124" s="26"/>
      <c r="B124" s="14" t="s">
        <v>37</v>
      </c>
      <c r="C124" s="31"/>
      <c r="D124" s="32"/>
      <c r="E124" s="33"/>
      <c r="F124" s="34">
        <f>SUM(F116:F123)</f>
        <v>0</v>
      </c>
    </row>
    <row r="125" spans="1:6" ht="12.75">
      <c r="A125" s="26"/>
      <c r="B125" s="35"/>
      <c r="C125" s="31"/>
      <c r="D125" s="29"/>
      <c r="E125" s="30"/>
      <c r="F125" s="30"/>
    </row>
    <row r="126" spans="1:6" ht="12.75">
      <c r="A126" s="26"/>
      <c r="B126" s="35"/>
      <c r="C126" s="31"/>
      <c r="D126" s="29"/>
      <c r="E126" s="30"/>
      <c r="F126" s="30"/>
    </row>
    <row r="127" spans="1:6" ht="12.75">
      <c r="A127" s="26"/>
      <c r="B127" s="14" t="s">
        <v>13</v>
      </c>
      <c r="C127" s="31"/>
      <c r="D127" s="29"/>
      <c r="E127" s="30"/>
      <c r="F127" s="30"/>
    </row>
    <row r="128" spans="1:6" ht="12.75">
      <c r="A128" s="26"/>
      <c r="B128" s="35"/>
      <c r="C128" s="31"/>
      <c r="D128" s="29"/>
      <c r="E128" s="30"/>
      <c r="F128" s="30"/>
    </row>
    <row r="129" spans="1:6" ht="102.75" customHeight="1">
      <c r="A129" s="26" t="s">
        <v>38</v>
      </c>
      <c r="B129" s="35" t="s">
        <v>39</v>
      </c>
      <c r="C129" s="31" t="s">
        <v>40</v>
      </c>
      <c r="D129" s="1">
        <f>76.4</f>
        <v>76.4</v>
      </c>
      <c r="E129" s="30"/>
      <c r="F129" s="30">
        <f>D129*E129</f>
        <v>0</v>
      </c>
    </row>
    <row r="130" spans="1:6" ht="12.75">
      <c r="A130" s="26"/>
      <c r="B130" s="35"/>
      <c r="C130" s="31"/>
      <c r="D130" s="29"/>
      <c r="E130" s="30"/>
      <c r="F130" s="30"/>
    </row>
    <row r="131" spans="1:6" ht="54" customHeight="1">
      <c r="A131" s="26" t="s">
        <v>41</v>
      </c>
      <c r="B131" s="35" t="s">
        <v>42</v>
      </c>
      <c r="C131" s="31"/>
      <c r="D131" s="29"/>
      <c r="E131" s="30"/>
      <c r="F131" s="30"/>
    </row>
    <row r="132" spans="1:6" ht="12.75">
      <c r="A132" s="26"/>
      <c r="B132" s="35" t="s">
        <v>43</v>
      </c>
      <c r="C132" s="31" t="s">
        <v>32</v>
      </c>
      <c r="D132" s="29">
        <f>305</f>
        <v>305</v>
      </c>
      <c r="E132" s="30"/>
      <c r="F132" s="30">
        <f>D132*E132</f>
        <v>0</v>
      </c>
    </row>
    <row r="133" spans="1:6" ht="12.75">
      <c r="A133" s="26"/>
      <c r="B133" s="35"/>
      <c r="C133" s="31"/>
      <c r="D133" s="29"/>
      <c r="E133" s="30"/>
      <c r="F133" s="30"/>
    </row>
    <row r="134" spans="1:6" ht="77.25" customHeight="1">
      <c r="A134" s="26" t="s">
        <v>44</v>
      </c>
      <c r="B134" s="35" t="s">
        <v>45</v>
      </c>
      <c r="C134" s="31" t="s">
        <v>32</v>
      </c>
      <c r="D134" s="29">
        <f>294</f>
        <v>294</v>
      </c>
      <c r="E134" s="30"/>
      <c r="F134" s="30">
        <f>D134*E134</f>
        <v>0</v>
      </c>
    </row>
    <row r="135" spans="2:3" ht="15.75">
      <c r="B135" s="8"/>
      <c r="C135" s="9"/>
    </row>
    <row r="136" spans="1:6" ht="12.75">
      <c r="A136" s="26"/>
      <c r="B136" s="14" t="s">
        <v>46</v>
      </c>
      <c r="C136" s="31"/>
      <c r="D136" s="32"/>
      <c r="E136" s="33"/>
      <c r="F136" s="34">
        <f>SUM(F129:F134)</f>
        <v>0</v>
      </c>
    </row>
    <row r="137" spans="1:6" ht="12.75">
      <c r="A137" s="26"/>
      <c r="B137" s="35"/>
      <c r="C137" s="31"/>
      <c r="D137" s="29"/>
      <c r="E137" s="30"/>
      <c r="F137" s="30"/>
    </row>
    <row r="138" spans="1:6" ht="12.75">
      <c r="A138" s="26"/>
      <c r="B138" s="35"/>
      <c r="C138" s="31"/>
      <c r="D138" s="29"/>
      <c r="E138" s="30"/>
      <c r="F138" s="30"/>
    </row>
    <row r="139" spans="1:6" ht="12.75">
      <c r="A139" s="26"/>
      <c r="B139" s="14" t="s">
        <v>14</v>
      </c>
      <c r="C139" s="31"/>
      <c r="D139" s="29"/>
      <c r="E139" s="30"/>
      <c r="F139" s="30"/>
    </row>
    <row r="140" spans="1:6" ht="12.75">
      <c r="A140" s="26"/>
      <c r="B140" s="35"/>
      <c r="C140" s="31"/>
      <c r="D140" s="29"/>
      <c r="E140" s="30"/>
      <c r="F140" s="30"/>
    </row>
    <row r="141" spans="1:6" ht="41.25" customHeight="1">
      <c r="A141" s="26" t="s">
        <v>47</v>
      </c>
      <c r="B141" s="35" t="s">
        <v>48</v>
      </c>
      <c r="C141" s="31" t="s">
        <v>32</v>
      </c>
      <c r="D141" s="36">
        <f>56.4</f>
        <v>56.4</v>
      </c>
      <c r="E141" s="37"/>
      <c r="F141" s="30">
        <f>D141*E141</f>
        <v>0</v>
      </c>
    </row>
    <row r="142" spans="2:3" ht="15.75">
      <c r="B142" s="8"/>
      <c r="C142" s="9"/>
    </row>
    <row r="143" spans="1:6" ht="12.75">
      <c r="A143" s="26"/>
      <c r="B143" s="14" t="s">
        <v>49</v>
      </c>
      <c r="C143" s="31"/>
      <c r="D143" s="38"/>
      <c r="E143" s="39"/>
      <c r="F143" s="40">
        <f>SUM(F141:F142)</f>
        <v>0</v>
      </c>
    </row>
    <row r="144" spans="1:6" ht="12.75">
      <c r="A144" s="26"/>
      <c r="B144" s="35"/>
      <c r="C144" s="31"/>
      <c r="D144" s="29"/>
      <c r="E144" s="30"/>
      <c r="F144" s="30"/>
    </row>
    <row r="145" spans="1:6" ht="12.75">
      <c r="A145" s="21"/>
      <c r="B145" s="21"/>
      <c r="C145" s="21"/>
      <c r="D145" s="22"/>
      <c r="E145" s="22"/>
      <c r="F145" s="22"/>
    </row>
    <row r="146" spans="1:6" ht="12.75">
      <c r="A146" s="26"/>
      <c r="B146" s="14" t="s">
        <v>15</v>
      </c>
      <c r="C146" s="31"/>
      <c r="D146" s="29"/>
      <c r="E146" s="30"/>
      <c r="F146" s="30"/>
    </row>
    <row r="147" spans="1:6" ht="12.75">
      <c r="A147" s="26"/>
      <c r="B147" s="35"/>
      <c r="C147" s="31"/>
      <c r="D147" s="29"/>
      <c r="E147" s="30"/>
      <c r="F147" s="30"/>
    </row>
    <row r="148" spans="1:6" ht="90.75" customHeight="1">
      <c r="A148" s="26" t="s">
        <v>50</v>
      </c>
      <c r="B148" s="35" t="s">
        <v>51</v>
      </c>
      <c r="C148" s="31" t="s">
        <v>40</v>
      </c>
      <c r="D148" s="29">
        <f>55</f>
        <v>55</v>
      </c>
      <c r="E148" s="30"/>
      <c r="F148" s="30">
        <f>D148*E148</f>
        <v>0</v>
      </c>
    </row>
    <row r="149" spans="1:6" ht="12.75">
      <c r="A149" s="26"/>
      <c r="B149" s="35"/>
      <c r="C149" s="31"/>
      <c r="D149" s="29"/>
      <c r="E149" s="30"/>
      <c r="F149" s="30"/>
    </row>
    <row r="150" spans="1:6" ht="120" customHeight="1">
      <c r="A150" s="26" t="s">
        <v>52</v>
      </c>
      <c r="B150" s="35" t="s">
        <v>53</v>
      </c>
      <c r="C150" s="31" t="s">
        <v>40</v>
      </c>
      <c r="D150" s="36">
        <f>33.9</f>
        <v>33.9</v>
      </c>
      <c r="E150" s="37"/>
      <c r="F150" s="30">
        <f>D150*E150</f>
        <v>0</v>
      </c>
    </row>
    <row r="151" spans="1:6" ht="12.75">
      <c r="A151" s="26"/>
      <c r="B151" s="35"/>
      <c r="C151" s="31"/>
      <c r="D151" s="29"/>
      <c r="E151" s="30"/>
      <c r="F151" s="30"/>
    </row>
    <row r="152" spans="1:6" ht="116.25" customHeight="1">
      <c r="A152" s="26" t="s">
        <v>54</v>
      </c>
      <c r="B152" s="35" t="s">
        <v>55</v>
      </c>
      <c r="C152" s="31" t="s">
        <v>40</v>
      </c>
      <c r="D152" s="36">
        <f>6</f>
        <v>6</v>
      </c>
      <c r="E152" s="37"/>
      <c r="F152" s="30">
        <f>D152*E152</f>
        <v>0</v>
      </c>
    </row>
    <row r="153" spans="1:6" ht="12.75">
      <c r="A153" s="26"/>
      <c r="B153" s="35"/>
      <c r="C153" s="31"/>
      <c r="D153" s="29"/>
      <c r="E153" s="30"/>
      <c r="F153" s="30"/>
    </row>
    <row r="154" spans="1:6" ht="12.75">
      <c r="A154" s="26"/>
      <c r="B154" s="14" t="s">
        <v>56</v>
      </c>
      <c r="C154" s="31"/>
      <c r="D154" s="38"/>
      <c r="E154" s="39"/>
      <c r="F154" s="40">
        <f>SUM(F148:F153)</f>
        <v>0</v>
      </c>
    </row>
    <row r="155" spans="1:6" ht="12.75">
      <c r="A155" s="26"/>
      <c r="B155" s="35"/>
      <c r="C155" s="31"/>
      <c r="D155" s="29"/>
      <c r="E155" s="30"/>
      <c r="F155" s="30"/>
    </row>
    <row r="156" spans="1:6" ht="12.75">
      <c r="A156" s="26"/>
      <c r="B156" s="35"/>
      <c r="C156" s="31"/>
      <c r="D156" s="29"/>
      <c r="E156" s="30"/>
      <c r="F156" s="30"/>
    </row>
    <row r="157" spans="1:6" ht="12.75">
      <c r="A157" s="26"/>
      <c r="B157" s="35"/>
      <c r="C157" s="31"/>
      <c r="D157" s="29"/>
      <c r="E157" s="30"/>
      <c r="F157" s="30"/>
    </row>
    <row r="158" spans="1:6" ht="12.75">
      <c r="A158" s="26"/>
      <c r="B158" s="35"/>
      <c r="C158" s="31"/>
      <c r="D158" s="29"/>
      <c r="E158" s="30"/>
      <c r="F158" s="30"/>
    </row>
  </sheetData>
  <sheetProtection selectLockedCells="1" selectUnlockedCells="1"/>
  <printOptions/>
  <pageMargins left="0.9451388888888889" right="0.3541666666666667" top="0.7875" bottom="0.39375" header="0.5118055555555555" footer="0.5118055555555555"/>
  <pageSetup horizontalDpi="300" verticalDpi="300" orientation="portrait" paperSize="9" scale="82" r:id="rId1"/>
  <rowBreaks count="2" manualBreakCount="2">
    <brk id="59" max="255" man="1"/>
    <brk id="104"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Josip Videković</dc:creator>
  <cp:keywords/>
  <dc:description/>
  <cp:lastModifiedBy>Josip Videković</cp:lastModifiedBy>
  <dcterms:created xsi:type="dcterms:W3CDTF">2023-02-17T10:08:24Z</dcterms:created>
  <dcterms:modified xsi:type="dcterms:W3CDTF">2023-07-06T07:33:20Z</dcterms:modified>
  <cp:category/>
  <cp:version/>
  <cp:contentType/>
  <cp:contentStatus/>
</cp:coreProperties>
</file>